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4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'30jun'!$A:$B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65" i="1"/>
  <c r="B69" i="1" s="1"/>
  <c r="B45" i="1"/>
  <c r="B50" i="1" s="1"/>
  <c r="B57" i="1" s="1"/>
  <c r="B59" i="1" s="1"/>
  <c r="B73" i="1"/>
  <c r="B56" i="1"/>
  <c r="C26" i="1" l="1"/>
  <c r="C36" i="1" s="1"/>
  <c r="C19" i="1"/>
  <c r="B64" i="1"/>
  <c r="B70" i="1" s="1"/>
  <c r="B74" i="1" s="1"/>
  <c r="B21" i="1" l="1"/>
  <c r="B11" i="1"/>
  <c r="B31" i="1"/>
  <c r="B4" i="1"/>
  <c r="B27" i="1"/>
  <c r="B26" i="1" l="1"/>
  <c r="B19" i="1"/>
  <c r="B36" i="1" l="1"/>
</calcChain>
</file>

<file path=xl/sharedStrings.xml><?xml version="1.0" encoding="utf-8"?>
<sst xmlns="http://schemas.openxmlformats.org/spreadsheetml/2006/main" count="73" uniqueCount="68">
  <si>
    <t>(000)</t>
  </si>
  <si>
    <t>Provisions</t>
  </si>
  <si>
    <t>Exit tax</t>
  </si>
  <si>
    <t>BALANCE SHEET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</si>
  <si>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</si>
  <si>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</si>
  <si>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</si>
  <si>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</si>
  <si>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</si>
  <si>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</si>
  <si>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</si>
  <si>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</si>
  <si>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</si>
  <si>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</si>
  <si>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</si>
  <si>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</si>
  <si>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</si>
  <si>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</si>
  <si>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</si>
  <si>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</si>
  <si>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</si>
  <si>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</si>
  <si>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</si>
  <si>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</si>
  <si>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</si>
  <si>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</si>
  <si>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</si>
  <si>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</si>
  <si>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</si>
  <si>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</si>
  <si>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</si>
  <si>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</si>
  <si>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</si>
  <si>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</si>
  <si>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 xml:space="preserve">NET RESULT  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</si>
  <si>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</si>
  <si>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</si>
  <si>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</si>
  <si>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</si>
  <si>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</si>
  <si>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</si>
  <si>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</si>
  <si>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</si>
  <si>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</si>
  <si>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</si>
  <si>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</si>
  <si>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</si>
  <si>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</si>
  <si>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</si>
  <si>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</si>
  <si>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</si>
  <si>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</si>
  <si>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</si>
  <si>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</si>
  <si>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</si>
  <si>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</si>
  <si>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</si>
  <si>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</si>
  <si>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</si>
  <si>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</si>
  <si>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</si>
  <si>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</si>
  <si>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</si>
  <si>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</si>
  <si>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</si>
  <si>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</si>
  <si>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</si>
  <si>
    <t>Gains or losses on disposals of other non-financial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</si>
</sst>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2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0" fontId="49" fillId="0" borderId="25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13" zoomScaleNormal="100" workbookViewId="0">
      <selection activeCell="G65" sqref="G65"/>
    </sheetView>
  </sheetViews>
  <sheetFormatPr defaultRowHeight="12.75"/>
  <cols>
    <col min="1" max="1" width="71.5703125" style="5" bestFit="1" customWidth="1"/>
    <col min="2" max="3" width="11.7109375" style="30" customWidth="1"/>
    <col min="4" max="4" width="9.140625" style="5" customWidth="1"/>
    <col min="5" max="16384" width="9.140625" style="5"/>
  </cols>
  <sheetData>
    <row r="1" spans="1:3" ht="13.5" thickBot="1">
      <c r="A1" s="1" t="s">
        <v>3</v>
      </c>
      <c r="B1" s="14" t="s">
        <v>0</v>
      </c>
      <c r="C1" s="14" t="s">
        <v>0</v>
      </c>
    </row>
    <row r="2" spans="1:3" ht="13.5" thickBot="1">
      <c r="A2" s="2"/>
      <c r="B2" s="15">
        <v>41820</v>
      </c>
      <c r="C2" s="31">
        <v>41639</v>
      </c>
    </row>
    <row r="3" spans="1:3" ht="13.5" thickBot="1">
      <c r="A3" s="3" t="s">
        <v>4</v>
      </c>
      <c r="B3" s="15"/>
      <c r="C3" s="31"/>
    </row>
    <row r="4" spans="1:3" s="17" customFormat="1">
      <c r="A4" s="4" t="s">
        <v>5</v>
      </c>
      <c r="B4" s="16">
        <f t="shared" ref="B4:C4" si="0">SUM(B5:B10)</f>
        <v>3091828.2243000004</v>
      </c>
      <c r="C4" s="28">
        <f t="shared" si="0"/>
        <v>3252549</v>
      </c>
    </row>
    <row r="5" spans="1:3">
      <c r="A5" s="2" t="s">
        <v>6</v>
      </c>
      <c r="B5" s="18">
        <v>537.30160999999998</v>
      </c>
      <c r="C5" s="18">
        <v>533</v>
      </c>
    </row>
    <row r="6" spans="1:3">
      <c r="A6" s="2" t="s">
        <v>7</v>
      </c>
      <c r="B6" s="19">
        <v>2082768.1459100002</v>
      </c>
      <c r="C6" s="19">
        <v>2301126</v>
      </c>
    </row>
    <row r="7" spans="1:3">
      <c r="A7" s="2" t="s">
        <v>8</v>
      </c>
      <c r="B7" s="18">
        <v>546.56362000000001</v>
      </c>
      <c r="C7" s="18">
        <v>671</v>
      </c>
    </row>
    <row r="8" spans="1:3">
      <c r="A8" s="2" t="s">
        <v>9</v>
      </c>
      <c r="B8" s="18">
        <v>940571.25283000001</v>
      </c>
      <c r="C8" s="18">
        <v>882758</v>
      </c>
    </row>
    <row r="9" spans="1:3">
      <c r="A9" s="2" t="s">
        <v>10</v>
      </c>
      <c r="B9" s="18">
        <v>67391.960330000002</v>
      </c>
      <c r="C9" s="18">
        <v>67448</v>
      </c>
    </row>
    <row r="10" spans="1:3">
      <c r="A10" s="2" t="s">
        <v>11</v>
      </c>
      <c r="B10" s="18">
        <v>13</v>
      </c>
      <c r="C10" s="18">
        <v>13</v>
      </c>
    </row>
    <row r="11" spans="1:3" s="17" customFormat="1">
      <c r="A11" s="4" t="s">
        <v>12</v>
      </c>
      <c r="B11" s="16">
        <f t="shared" ref="B11:C11" si="1">SUM(B12:B18)</f>
        <v>58777.577999999994</v>
      </c>
      <c r="C11" s="28">
        <f t="shared" si="1"/>
        <v>54536</v>
      </c>
    </row>
    <row r="12" spans="1:3">
      <c r="A12" s="2" t="s">
        <v>13</v>
      </c>
      <c r="B12" s="19">
        <v>0</v>
      </c>
      <c r="C12" s="19">
        <v>0</v>
      </c>
    </row>
    <row r="13" spans="1:3">
      <c r="A13" s="2" t="s">
        <v>14</v>
      </c>
      <c r="B13" s="18">
        <v>4304.8069999999998</v>
      </c>
      <c r="C13" s="18">
        <v>2782</v>
      </c>
    </row>
    <row r="14" spans="1:3">
      <c r="A14" s="2" t="s">
        <v>10</v>
      </c>
      <c r="B14" s="18">
        <v>1384.944</v>
      </c>
      <c r="C14" s="18">
        <v>1236</v>
      </c>
    </row>
    <row r="15" spans="1:3">
      <c r="A15" s="2" t="s">
        <v>15</v>
      </c>
      <c r="B15" s="18">
        <v>13427.72</v>
      </c>
      <c r="C15" s="18">
        <v>12312</v>
      </c>
    </row>
    <row r="16" spans="1:3">
      <c r="A16" s="2" t="s">
        <v>16</v>
      </c>
      <c r="B16" s="18">
        <v>14312.061</v>
      </c>
      <c r="C16" s="18">
        <v>15805</v>
      </c>
    </row>
    <row r="17" spans="1:5">
      <c r="A17" s="2" t="s">
        <v>17</v>
      </c>
      <c r="B17" s="18">
        <v>3589.8670000000002</v>
      </c>
      <c r="C17" s="18">
        <v>0</v>
      </c>
    </row>
    <row r="18" spans="1:5" ht="13.5" thickBot="1">
      <c r="A18" s="2" t="s">
        <v>18</v>
      </c>
      <c r="B18" s="18">
        <v>21758.179</v>
      </c>
      <c r="C18" s="18">
        <v>22401</v>
      </c>
    </row>
    <row r="19" spans="1:5" s="17" customFormat="1" ht="13.5" thickBot="1">
      <c r="A19" s="3" t="s">
        <v>19</v>
      </c>
      <c r="B19" s="20">
        <f t="shared" ref="B19:C19" si="2">B4+B11</f>
        <v>3150605.8023000006</v>
      </c>
      <c r="C19" s="29">
        <f t="shared" si="2"/>
        <v>3307085</v>
      </c>
      <c r="E19" s="21"/>
    </row>
    <row r="20" spans="1:5" ht="13.5" thickBot="1">
      <c r="A20" s="2"/>
      <c r="B20" s="18"/>
      <c r="C20" s="18"/>
    </row>
    <row r="21" spans="1:5" s="17" customFormat="1" ht="13.5" thickBot="1">
      <c r="A21" s="3" t="s">
        <v>20</v>
      </c>
      <c r="B21" s="20">
        <f t="shared" ref="B21:C21" si="3">SUM(B22:B25)</f>
        <v>1529760.7759999998</v>
      </c>
      <c r="C21" s="29">
        <f t="shared" si="3"/>
        <v>1614937</v>
      </c>
    </row>
    <row r="22" spans="1:5">
      <c r="A22" s="2" t="s">
        <v>21</v>
      </c>
      <c r="B22" s="18">
        <v>965983.255</v>
      </c>
      <c r="C22" s="18">
        <v>945447</v>
      </c>
    </row>
    <row r="23" spans="1:5">
      <c r="A23" s="2" t="s">
        <v>22</v>
      </c>
      <c r="B23" s="18">
        <v>463901.94900000002</v>
      </c>
      <c r="C23" s="18">
        <v>451673</v>
      </c>
    </row>
    <row r="24" spans="1:5">
      <c r="A24" s="2" t="s">
        <v>23</v>
      </c>
      <c r="B24" s="18">
        <v>163182</v>
      </c>
      <c r="C24" s="18">
        <v>160637</v>
      </c>
      <c r="E24" s="22"/>
    </row>
    <row r="25" spans="1:5" ht="13.5" thickBot="1">
      <c r="A25" s="2" t="s">
        <v>24</v>
      </c>
      <c r="B25" s="18">
        <v>-63306.428</v>
      </c>
      <c r="C25" s="18">
        <v>57180</v>
      </c>
    </row>
    <row r="26" spans="1:5" s="17" customFormat="1" ht="13.5" thickBot="1">
      <c r="A26" s="3" t="s">
        <v>25</v>
      </c>
      <c r="B26" s="20">
        <f t="shared" ref="B26:C26" si="4">B27+B31</f>
        <v>1620844.8879999998</v>
      </c>
      <c r="C26" s="29">
        <f t="shared" si="4"/>
        <v>1692148</v>
      </c>
      <c r="E26" s="21"/>
    </row>
    <row r="27" spans="1:5" s="17" customFormat="1">
      <c r="A27" s="4" t="s">
        <v>26</v>
      </c>
      <c r="B27" s="16">
        <f t="shared" ref="B27:C27" si="5">SUM(B28:B30)</f>
        <v>1128210.5189999999</v>
      </c>
      <c r="C27" s="28">
        <f t="shared" si="5"/>
        <v>1266436</v>
      </c>
    </row>
    <row r="28" spans="1:5">
      <c r="A28" s="2" t="s">
        <v>1</v>
      </c>
      <c r="B28" s="18">
        <v>16945.830000000002</v>
      </c>
      <c r="C28" s="18">
        <v>18024</v>
      </c>
    </row>
    <row r="29" spans="1:5">
      <c r="A29" s="2" t="s">
        <v>27</v>
      </c>
      <c r="B29" s="18">
        <v>1043228.877</v>
      </c>
      <c r="C29" s="18">
        <v>1154926</v>
      </c>
    </row>
    <row r="30" spans="1:5">
      <c r="A30" s="2" t="s">
        <v>28</v>
      </c>
      <c r="B30" s="18">
        <v>68035.812000000005</v>
      </c>
      <c r="C30" s="18">
        <f>93304+182</f>
        <v>93486</v>
      </c>
    </row>
    <row r="31" spans="1:5" s="17" customFormat="1">
      <c r="A31" s="4" t="s">
        <v>29</v>
      </c>
      <c r="B31" s="16">
        <f t="shared" ref="B31:C31" si="6">SUM(B32:B35)</f>
        <v>492634.36899999995</v>
      </c>
      <c r="C31" s="28">
        <f t="shared" si="6"/>
        <v>425712</v>
      </c>
    </row>
    <row r="32" spans="1:5">
      <c r="A32" s="2" t="s">
        <v>30</v>
      </c>
      <c r="B32" s="18">
        <v>418932.51699999999</v>
      </c>
      <c r="C32" s="18">
        <v>352648</v>
      </c>
    </row>
    <row r="33" spans="1:3">
      <c r="A33" s="2" t="s">
        <v>31</v>
      </c>
      <c r="B33" s="18">
        <v>6191.9480000000003</v>
      </c>
      <c r="C33" s="18">
        <v>2743</v>
      </c>
    </row>
    <row r="34" spans="1:3">
      <c r="A34" s="2" t="s">
        <v>32</v>
      </c>
      <c r="B34" s="18">
        <v>45040.44</v>
      </c>
      <c r="C34" s="18">
        <v>42109</v>
      </c>
    </row>
    <row r="35" spans="1:3" ht="13.5" thickBot="1">
      <c r="A35" s="2" t="s">
        <v>18</v>
      </c>
      <c r="B35" s="18">
        <v>22469.464</v>
      </c>
      <c r="C35" s="18">
        <v>28212</v>
      </c>
    </row>
    <row r="36" spans="1:3" s="17" customFormat="1" ht="13.5" thickBot="1">
      <c r="A36" s="3" t="s">
        <v>33</v>
      </c>
      <c r="B36" s="20">
        <f t="shared" ref="B36:C36" si="7">B21+B26</f>
        <v>3150605.6639999999</v>
      </c>
      <c r="C36" s="29">
        <f t="shared" si="7"/>
        <v>3307085</v>
      </c>
    </row>
    <row r="37" spans="1:3">
      <c r="B37" s="23"/>
      <c r="C37" s="23"/>
    </row>
    <row r="38" spans="1:3" ht="13.5" thickBot="1">
      <c r="A38" s="6"/>
    </row>
    <row r="39" spans="1:3" ht="13.5" thickBot="1">
      <c r="A39" s="7" t="s">
        <v>34</v>
      </c>
      <c r="B39" s="14" t="s">
        <v>0</v>
      </c>
      <c r="C39" s="14" t="s">
        <v>0</v>
      </c>
    </row>
    <row r="40" spans="1:3" ht="13.5" thickBot="1">
      <c r="A40" s="8"/>
      <c r="B40" s="24">
        <v>41820</v>
      </c>
      <c r="C40" s="24">
        <v>41455</v>
      </c>
    </row>
    <row r="41" spans="1:3" ht="13.5" thickBot="1">
      <c r="A41" s="9" t="s">
        <v>35</v>
      </c>
      <c r="B41" s="25"/>
      <c r="C41" s="25"/>
    </row>
    <row r="42" spans="1:3">
      <c r="A42" s="8" t="s">
        <v>36</v>
      </c>
      <c r="B42" s="18">
        <v>62606.280999999995</v>
      </c>
      <c r="C42" s="18">
        <v>64174.940170000002</v>
      </c>
    </row>
    <row r="43" spans="1:3">
      <c r="A43" s="8" t="s">
        <v>37</v>
      </c>
      <c r="B43" s="18">
        <v>11332.569</v>
      </c>
      <c r="C43" s="18">
        <v>12638.11952</v>
      </c>
    </row>
    <row r="44" spans="1:3">
      <c r="A44" s="8" t="s">
        <v>38</v>
      </c>
      <c r="B44" s="18">
        <v>-164.43700000000001</v>
      </c>
      <c r="C44" s="18">
        <v>-148.99694</v>
      </c>
    </row>
    <row r="45" spans="1:3">
      <c r="A45" s="10" t="s">
        <v>39</v>
      </c>
      <c r="B45" s="26">
        <f t="shared" ref="B45" si="8">SUM(B42:B44)</f>
        <v>73774.412999999986</v>
      </c>
      <c r="C45" s="26">
        <v>76664.062749999997</v>
      </c>
    </row>
    <row r="46" spans="1:3">
      <c r="A46" s="8" t="s">
        <v>40</v>
      </c>
      <c r="B46" s="18">
        <v>180.506</v>
      </c>
      <c r="C46" s="18">
        <v>69.149479999999997</v>
      </c>
    </row>
    <row r="47" spans="1:3" ht="25.5">
      <c r="A47" s="11" t="s">
        <v>41</v>
      </c>
      <c r="B47" s="27">
        <v>8413.7659999999996</v>
      </c>
      <c r="C47" s="27">
        <v>7068.4058099999993</v>
      </c>
    </row>
    <row r="48" spans="1:3" ht="25.5">
      <c r="A48" s="11" t="s">
        <v>42</v>
      </c>
      <c r="B48" s="27">
        <v>-662.10500000000002</v>
      </c>
      <c r="C48" s="27">
        <v>-404.02434000000005</v>
      </c>
    </row>
    <row r="49" spans="1:4">
      <c r="A49" s="11" t="s">
        <v>43</v>
      </c>
      <c r="B49" s="27">
        <v>-9410.9969999999994</v>
      </c>
      <c r="C49" s="27">
        <v>-8092.0818300000001</v>
      </c>
    </row>
    <row r="50" spans="1:4">
      <c r="A50" s="10" t="s">
        <v>44</v>
      </c>
      <c r="B50" s="26">
        <f t="shared" ref="B50" si="9">SUM(B45:B49)</f>
        <v>72295.582999999984</v>
      </c>
      <c r="C50" s="26">
        <v>75305.511869999988</v>
      </c>
      <c r="D50" s="22"/>
    </row>
    <row r="51" spans="1:4">
      <c r="A51" s="8" t="s">
        <v>45</v>
      </c>
      <c r="B51" s="27">
        <v>-2040.1020000000001</v>
      </c>
      <c r="C51" s="27">
        <v>-946.02778000000001</v>
      </c>
    </row>
    <row r="52" spans="1:4">
      <c r="A52" s="8" t="s">
        <v>46</v>
      </c>
      <c r="B52" s="27">
        <v>-363.36700000000002</v>
      </c>
      <c r="C52" s="27">
        <v>-500.44598999999999</v>
      </c>
    </row>
    <row r="53" spans="1:4">
      <c r="A53" s="8" t="s">
        <v>47</v>
      </c>
      <c r="B53" s="27">
        <v>-2098.5590000000002</v>
      </c>
      <c r="C53" s="27">
        <v>-2064.9798100000003</v>
      </c>
    </row>
    <row r="54" spans="1:4">
      <c r="A54" s="8" t="s">
        <v>48</v>
      </c>
      <c r="B54" s="27">
        <v>-5751.3770000000004</v>
      </c>
      <c r="C54" s="27">
        <v>-6434.5533700000005</v>
      </c>
    </row>
    <row r="55" spans="1:4">
      <c r="A55" s="8" t="s">
        <v>49</v>
      </c>
      <c r="B55" s="27">
        <v>-1.232</v>
      </c>
      <c r="C55" s="27">
        <v>-9.8264699999999987</v>
      </c>
    </row>
    <row r="56" spans="1:4">
      <c r="A56" s="12" t="s">
        <v>50</v>
      </c>
      <c r="B56" s="18">
        <f t="shared" ref="B56" si="10">SUM(B51:B55)</f>
        <v>-10254.637000000001</v>
      </c>
      <c r="C56" s="18">
        <v>-9955.8334200000008</v>
      </c>
    </row>
    <row r="57" spans="1:4">
      <c r="A57" s="10" t="s">
        <v>51</v>
      </c>
      <c r="B57" s="26">
        <f t="shared" ref="B57" si="11">SUM(B50:B55)</f>
        <v>62040.945999999989</v>
      </c>
      <c r="C57" s="26">
        <v>65349.678449999985</v>
      </c>
      <c r="D57" s="22"/>
    </row>
    <row r="58" spans="1:4">
      <c r="A58" s="8" t="s">
        <v>52</v>
      </c>
      <c r="B58" s="18">
        <v>-3359.1080000000002</v>
      </c>
      <c r="C58" s="18">
        <v>-3177.5509999999999</v>
      </c>
    </row>
    <row r="59" spans="1:4">
      <c r="A59" s="12" t="s">
        <v>53</v>
      </c>
      <c r="B59" s="28">
        <f t="shared" ref="B59" si="12">SUM(B57:B58)</f>
        <v>58681.837999999989</v>
      </c>
      <c r="C59" s="28">
        <v>62172.127449999985</v>
      </c>
    </row>
    <row r="60" spans="1:4">
      <c r="A60" s="8" t="s">
        <v>54</v>
      </c>
      <c r="B60" s="18">
        <v>-22629</v>
      </c>
      <c r="C60" s="18">
        <v>-5251.3806799999993</v>
      </c>
    </row>
    <row r="61" spans="1:4">
      <c r="A61" s="8" t="s">
        <v>67</v>
      </c>
      <c r="B61" s="18">
        <v>0</v>
      </c>
      <c r="C61" s="18">
        <v>0</v>
      </c>
    </row>
    <row r="62" spans="1:4">
      <c r="A62" s="8" t="s">
        <v>55</v>
      </c>
      <c r="B62" s="18">
        <v>-7466.6849999999995</v>
      </c>
      <c r="C62" s="18">
        <v>-17318.896760000003</v>
      </c>
    </row>
    <row r="63" spans="1:4">
      <c r="A63" s="8" t="s">
        <v>56</v>
      </c>
      <c r="B63" s="18">
        <v>0</v>
      </c>
      <c r="C63" s="18">
        <v>-1436.75819</v>
      </c>
    </row>
    <row r="64" spans="1:4">
      <c r="A64" s="10" t="s">
        <v>57</v>
      </c>
      <c r="B64" s="26">
        <f t="shared" ref="B64" si="13">SUM(B59:B63)</f>
        <v>28586.152999999991</v>
      </c>
      <c r="C64" s="26">
        <v>38165.09181999998</v>
      </c>
    </row>
    <row r="65" spans="1:3">
      <c r="A65" s="8" t="s">
        <v>58</v>
      </c>
      <c r="B65" s="18">
        <f>28610.87-1</f>
        <v>28609.87</v>
      </c>
      <c r="C65" s="18">
        <v>12110.724</v>
      </c>
    </row>
    <row r="66" spans="1:3">
      <c r="A66" s="8" t="s">
        <v>59</v>
      </c>
      <c r="B66" s="18">
        <v>-25418</v>
      </c>
      <c r="C66" s="18">
        <v>-28148.81539</v>
      </c>
    </row>
    <row r="67" spans="1:3">
      <c r="A67" s="8" t="s">
        <v>60</v>
      </c>
      <c r="B67" s="18">
        <v>-787.68499999999995</v>
      </c>
      <c r="C67" s="18">
        <v>-1426.9294399999999</v>
      </c>
    </row>
    <row r="68" spans="1:3">
      <c r="A68" s="8" t="s">
        <v>61</v>
      </c>
      <c r="B68" s="18">
        <v>-94790.881999999998</v>
      </c>
      <c r="C68" s="18">
        <v>9817</v>
      </c>
    </row>
    <row r="69" spans="1:3">
      <c r="A69" s="10" t="s">
        <v>62</v>
      </c>
      <c r="B69" s="26">
        <f t="shared" ref="B69" si="14">SUM(B65:B68)</f>
        <v>-92386.697</v>
      </c>
      <c r="C69" s="26">
        <v>-7648.0208300000013</v>
      </c>
    </row>
    <row r="70" spans="1:3">
      <c r="A70" s="10" t="s">
        <v>63</v>
      </c>
      <c r="B70" s="26">
        <f t="shared" ref="B70" si="15">B64+B69</f>
        <v>-63800.544000000009</v>
      </c>
      <c r="C70" s="26">
        <v>30517.070989999978</v>
      </c>
    </row>
    <row r="71" spans="1:3">
      <c r="A71" s="8" t="s">
        <v>64</v>
      </c>
      <c r="B71" s="18">
        <v>493.95100000000002</v>
      </c>
      <c r="C71" s="18">
        <v>-695.83481000000006</v>
      </c>
    </row>
    <row r="72" spans="1:3">
      <c r="A72" s="8" t="s">
        <v>2</v>
      </c>
      <c r="B72" s="18">
        <v>0</v>
      </c>
      <c r="C72" s="18">
        <v>0</v>
      </c>
    </row>
    <row r="73" spans="1:3" ht="13.5" thickBot="1">
      <c r="A73" s="12" t="s">
        <v>65</v>
      </c>
      <c r="B73" s="28">
        <f t="shared" ref="B73" si="16">B71+B72</f>
        <v>493.95100000000002</v>
      </c>
      <c r="C73" s="28">
        <v>-695.83481000000006</v>
      </c>
    </row>
    <row r="74" spans="1:3" ht="13.5" thickBot="1">
      <c r="A74" s="13" t="s">
        <v>66</v>
      </c>
      <c r="B74" s="29">
        <f t="shared" ref="B74" si="17">B70+B73</f>
        <v>-63306.593000000008</v>
      </c>
      <c r="C74" s="29">
        <v>29821.236179999978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2017-03-09T13:59:06Z</dcterms:modified>
</cp:coreProperties>
</file>